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0" windowWidth="11070" windowHeight="5745"/>
  </bookViews>
  <sheets>
    <sheet name="16-8 Skjema" sheetId="4" r:id="rId1"/>
    <sheet name="16-8 Løsning" sheetId="2" r:id="rId2"/>
  </sheets>
  <calcPr calcId="152511"/>
</workbook>
</file>

<file path=xl/calcChain.xml><?xml version="1.0" encoding="utf-8"?>
<calcChain xmlns="http://schemas.openxmlformats.org/spreadsheetml/2006/main">
  <c r="D33" i="4" l="1"/>
  <c r="E35" i="4" l="1"/>
  <c r="I40" i="4"/>
  <c r="D34" i="4"/>
  <c r="D9" i="2"/>
  <c r="E16" i="2" s="1"/>
  <c r="K40" i="4" l="1"/>
  <c r="J40" i="4"/>
  <c r="F40" i="4"/>
  <c r="I36" i="4"/>
  <c r="I41" i="4" s="1"/>
  <c r="I35" i="4" s="1"/>
  <c r="I33" i="4" s="1"/>
  <c r="H36" i="4"/>
  <c r="K36" i="4"/>
  <c r="K41" i="4" s="1"/>
  <c r="K35" i="4" s="1"/>
  <c r="K34" i="4" s="1"/>
  <c r="G36" i="4"/>
  <c r="J36" i="4"/>
  <c r="F36" i="4"/>
  <c r="G40" i="4"/>
  <c r="H40" i="4"/>
  <c r="E8" i="2"/>
  <c r="E7" i="2"/>
  <c r="J41" i="4" l="1"/>
  <c r="G41" i="4"/>
  <c r="F41" i="4"/>
  <c r="H41" i="4"/>
  <c r="H35" i="4" s="1"/>
  <c r="H33" i="4" s="1"/>
  <c r="D26" i="2"/>
  <c r="D25" i="2"/>
  <c r="D33" i="2" s="1"/>
  <c r="I40" i="2" s="1"/>
  <c r="J35" i="4" l="1"/>
  <c r="J34" i="4"/>
  <c r="J33" i="4"/>
  <c r="F34" i="4"/>
  <c r="F35" i="4"/>
  <c r="G35" i="4"/>
  <c r="G33" i="4"/>
  <c r="L33" i="4" s="1"/>
  <c r="D34" i="2"/>
  <c r="D16" i="2"/>
  <c r="F16" i="2" s="1"/>
  <c r="E35" i="2" s="1"/>
  <c r="G40" i="2" s="1"/>
  <c r="D15" i="2"/>
  <c r="G34" i="4" l="1"/>
  <c r="L34" i="4" s="1"/>
  <c r="L35" i="4"/>
  <c r="K40" i="2"/>
  <c r="J40" i="2"/>
  <c r="E9" i="2"/>
  <c r="K36" i="2"/>
  <c r="I36" i="2"/>
  <c r="I41" i="2" s="1"/>
  <c r="I35" i="2" s="1"/>
  <c r="I33" i="2" s="1"/>
  <c r="H36" i="2"/>
  <c r="F36" i="2"/>
  <c r="H40" i="2"/>
  <c r="J36" i="2"/>
  <c r="G36" i="2"/>
  <c r="G41" i="2" s="1"/>
  <c r="F40" i="2"/>
  <c r="F12" i="2"/>
  <c r="F13" i="2" s="1"/>
  <c r="E15" i="2" s="1"/>
  <c r="F15" i="2" s="1"/>
  <c r="G11" i="2"/>
  <c r="E20" i="2" s="1"/>
  <c r="J41" i="2" l="1"/>
  <c r="J34" i="2" s="1"/>
  <c r="F17" i="2"/>
  <c r="G17" i="2" s="1"/>
  <c r="D20" i="2" s="1"/>
  <c r="F20" i="2" s="1"/>
  <c r="F27" i="2"/>
  <c r="G27" i="2" s="1"/>
  <c r="I27" i="2" s="1"/>
  <c r="F28" i="2"/>
  <c r="K41" i="2"/>
  <c r="K35" i="2" s="1"/>
  <c r="K34" i="2" s="1"/>
  <c r="F41" i="2"/>
  <c r="G35" i="2"/>
  <c r="G33" i="2"/>
  <c r="H41" i="2"/>
  <c r="H35" i="2" s="1"/>
  <c r="H33" i="2" s="1"/>
  <c r="J35" i="2" l="1"/>
  <c r="G18" i="2"/>
  <c r="J33" i="2"/>
  <c r="L33" i="2" s="1"/>
  <c r="E25" i="2" s="1"/>
  <c r="F35" i="2"/>
  <c r="F34" i="2"/>
  <c r="G34" i="2"/>
  <c r="L35" i="2" l="1"/>
  <c r="G25" i="2"/>
  <c r="I25" i="2" s="1"/>
  <c r="L34" i="2"/>
  <c r="E26" i="2" s="1"/>
  <c r="G26" i="2" s="1"/>
  <c r="I26" i="2" s="1"/>
  <c r="E28" i="2" l="1"/>
  <c r="G28" i="2" s="1"/>
  <c r="H28" i="2" s="1"/>
</calcChain>
</file>

<file path=xl/sharedStrings.xml><?xml version="1.0" encoding="utf-8"?>
<sst xmlns="http://schemas.openxmlformats.org/spreadsheetml/2006/main" count="123" uniqueCount="46">
  <si>
    <t>Utsatt skatt</t>
  </si>
  <si>
    <t>Utsatt skattefordel</t>
  </si>
  <si>
    <t>Skattekostnad</t>
  </si>
  <si>
    <t>Konto-</t>
  </si>
  <si>
    <t>Resultat</t>
  </si>
  <si>
    <t>Balanse</t>
  </si>
  <si>
    <t>nr.</t>
  </si>
  <si>
    <t>IB</t>
  </si>
  <si>
    <t>Betalbar skatt</t>
  </si>
  <si>
    <t>Oppgjørspostering</t>
  </si>
  <si>
    <t>Bet.b.skatt</t>
  </si>
  <si>
    <t>Endelig</t>
  </si>
  <si>
    <t>saldobalanse</t>
  </si>
  <si>
    <t>Kontonavn</t>
  </si>
  <si>
    <t>MF</t>
  </si>
  <si>
    <t>1.1.</t>
  </si>
  <si>
    <t>31.12.</t>
  </si>
  <si>
    <t>Endring</t>
  </si>
  <si>
    <t>Resultat før skattekostnad</t>
  </si>
  <si>
    <t>Endring midlertidige forskjeller</t>
  </si>
  <si>
    <t>Grunnlag betalbar skatt</t>
  </si>
  <si>
    <t>Endring utsatt skatt</t>
  </si>
  <si>
    <t xml:space="preserve"> </t>
  </si>
  <si>
    <t>b)</t>
  </si>
  <si>
    <t>a)</t>
  </si>
  <si>
    <t>Årsoverskudd</t>
  </si>
  <si>
    <t>Skatteprosent</t>
  </si>
  <si>
    <t>Skatteprosent:</t>
  </si>
  <si>
    <t>SB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</si>
  <si>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</si>
  <si>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</si>
  <si>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</si>
  <si>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</si>
  <si>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</si>
  <si>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</si>
  <si>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</si>
  <si>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</si>
  <si>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</si>
  <si>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</si>
  <si>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</si>
  <si>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</si>
  <si>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</si>
  <si>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</si>
  <si>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</si>
  <si>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Oppgave 16-8  Løsning</t>
  </si>
  <si>
    <t>Oppgave 16-8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</si>
</sst>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52">
    <xf numFmtId="0" fontId="0" fillId="0" borderId="0" xfId="0"/>
    <xf numFmtId="1" fontId="3" fillId="0" borderId="9" xfId="0" applyNumberFormat="1" applyFont="1" applyBorder="1"/>
    <xf numFmtId="2" fontId="3" fillId="0" borderId="9" xfId="0" applyNumberFormat="1" applyFont="1" applyBorder="1" applyAlignment="1">
      <alignment horizontal="left"/>
    </xf>
    <xf numFmtId="1" fontId="3" fillId="0" borderId="7" xfId="0" applyNumberFormat="1" applyFont="1" applyBorder="1"/>
    <xf numFmtId="1" fontId="3" fillId="0" borderId="0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/>
    <xf numFmtId="164" fontId="3" fillId="0" borderId="7" xfId="0" applyNumberFormat="1" applyFont="1" applyFill="1" applyBorder="1"/>
    <xf numFmtId="164" fontId="3" fillId="0" borderId="7" xfId="0" applyNumberFormat="1" applyFont="1" applyBorder="1"/>
    <xf numFmtId="164" fontId="3" fillId="0" borderId="6" xfId="0" applyNumberFormat="1" applyFont="1" applyBorder="1"/>
    <xf numFmtId="0" fontId="3" fillId="0" borderId="1" xfId="0" applyFont="1" applyBorder="1"/>
    <xf numFmtId="1" fontId="3" fillId="0" borderId="7" xfId="0" applyNumberFormat="1" applyFont="1" applyFill="1" applyBorder="1"/>
    <xf numFmtId="0" fontId="3" fillId="0" borderId="2" xfId="0" applyFont="1" applyBorder="1"/>
    <xf numFmtId="0" fontId="3" fillId="0" borderId="0" xfId="0" applyFont="1" applyBorder="1"/>
    <xf numFmtId="165" fontId="3" fillId="0" borderId="0" xfId="0" applyNumberFormat="1" applyFont="1" applyBorder="1"/>
    <xf numFmtId="165" fontId="3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0" xfId="0" applyFont="1"/>
    <xf numFmtId="3" fontId="5" fillId="0" borderId="0" xfId="0" applyNumberFormat="1" applyFont="1" applyFill="1" applyBorder="1"/>
    <xf numFmtId="0" fontId="6" fillId="0" borderId="0" xfId="0" applyFont="1"/>
    <xf numFmtId="9" fontId="4" fillId="0" borderId="0" xfId="0" applyNumberFormat="1" applyFont="1"/>
    <xf numFmtId="0" fontId="3" fillId="0" borderId="4" xfId="0" applyFont="1" applyBorder="1" applyAlignment="1">
      <alignment horizontal="right"/>
    </xf>
    <xf numFmtId="0" fontId="7" fillId="0" borderId="0" xfId="0" applyFont="1"/>
    <xf numFmtId="3" fontId="3" fillId="0" borderId="0" xfId="0" applyNumberFormat="1" applyFont="1"/>
    <xf numFmtId="165" fontId="3" fillId="0" borderId="0" xfId="0" applyNumberFormat="1" applyFont="1"/>
    <xf numFmtId="3" fontId="3" fillId="0" borderId="4" xfId="0" applyNumberFormat="1" applyFont="1" applyBorder="1"/>
    <xf numFmtId="165" fontId="3" fillId="0" borderId="4" xfId="0" applyNumberFormat="1" applyFont="1" applyBorder="1"/>
    <xf numFmtId="9" fontId="3" fillId="0" borderId="0" xfId="0" applyNumberFormat="1" applyFont="1"/>
    <xf numFmtId="3" fontId="3" fillId="0" borderId="0" xfId="0" applyNumberFormat="1" applyFont="1" applyBorder="1"/>
    <xf numFmtId="9" fontId="3" fillId="0" borderId="0" xfId="2" applyFont="1"/>
    <xf numFmtId="164" fontId="3" fillId="0" borderId="7" xfId="0" applyNumberFormat="1" applyFont="1" applyBorder="1" applyAlignment="1">
      <alignment horizontal="right"/>
    </xf>
    <xf numFmtId="1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/>
    <xf numFmtId="164" fontId="3" fillId="0" borderId="0" xfId="1" applyNumberFormat="1" applyFont="1" applyBorder="1"/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0" fontId="3" fillId="3" borderId="7" xfId="0" applyFont="1" applyFill="1" applyBorder="1" applyAlignment="1">
      <alignment horizontal="right"/>
    </xf>
    <xf numFmtId="0" fontId="3" fillId="3" borderId="7" xfId="0" applyFont="1" applyFill="1" applyBorder="1"/>
    <xf numFmtId="0" fontId="3" fillId="2" borderId="7" xfId="0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3">
    <cellStyle name="Normal" xfId="0" builtinId="0"/>
    <cellStyle name="Normal_LEASING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tabSelected="1" workbookViewId="0">
      <selection activeCell="C48" sqref="C48"/>
    </sheetView>
  </sheetViews>
  <sheetFormatPr defaultRowHeight="15" x14ac:dyDescent="0.3"/>
  <cols>
    <col min="1" max="1" width="6.140625" style="18" customWidth="1"/>
    <col min="2" max="2" width="6.28515625" style="18" customWidth="1"/>
    <col min="3" max="3" width="24.28515625" style="18" customWidth="1"/>
    <col min="4" max="4" width="9.140625" style="18" customWidth="1"/>
    <col min="5" max="5" width="13.5703125" style="18" customWidth="1"/>
    <col min="6" max="6" width="12.5703125" style="18" customWidth="1"/>
    <col min="7" max="7" width="13.28515625" style="18" customWidth="1"/>
    <col min="8" max="8" width="13.5703125" style="18" customWidth="1"/>
    <col min="9" max="9" width="11.42578125" style="18" customWidth="1"/>
    <col min="10" max="10" width="12.42578125" style="18" customWidth="1"/>
    <col min="11" max="257" width="11.42578125" style="18" customWidth="1"/>
    <col min="258" max="16384" width="9.140625" style="18"/>
  </cols>
  <sheetData>
    <row r="1" spans="1:8" ht="15.75" customHeight="1" x14ac:dyDescent="0.3"/>
    <row r="2" spans="1:8" s="22" customFormat="1" ht="15.75" customHeight="1" x14ac:dyDescent="0.3">
      <c r="C2" s="23" t="s">
        <v>45</v>
      </c>
      <c r="E2" s="24"/>
    </row>
    <row r="3" spans="1:8" s="22" customFormat="1" ht="15.75" customHeight="1" x14ac:dyDescent="0.3">
      <c r="C3" s="23"/>
      <c r="E3" s="24"/>
      <c r="H3" s="25"/>
    </row>
    <row r="4" spans="1:8" s="22" customFormat="1" ht="15.75" customHeight="1" x14ac:dyDescent="0.3">
      <c r="C4" s="22" t="s">
        <v>26</v>
      </c>
      <c r="E4" s="25">
        <v>0.25</v>
      </c>
      <c r="H4" s="25"/>
    </row>
    <row r="5" spans="1:8" ht="15.75" customHeight="1" x14ac:dyDescent="0.3"/>
    <row r="6" spans="1:8" s="27" customFormat="1" ht="15.75" customHeight="1" x14ac:dyDescent="0.3">
      <c r="A6" s="19" t="s">
        <v>24</v>
      </c>
      <c r="C6" s="20"/>
      <c r="D6" s="26" t="s">
        <v>14</v>
      </c>
      <c r="E6" s="26" t="s">
        <v>0</v>
      </c>
    </row>
    <row r="7" spans="1:8" ht="15.75" customHeight="1" x14ac:dyDescent="0.3">
      <c r="C7" s="18" t="s">
        <v>15</v>
      </c>
      <c r="D7" s="28"/>
      <c r="E7" s="29"/>
    </row>
    <row r="8" spans="1:8" ht="15.75" customHeight="1" x14ac:dyDescent="0.3">
      <c r="C8" s="18" t="s">
        <v>16</v>
      </c>
      <c r="D8" s="28"/>
      <c r="E8" s="29"/>
    </row>
    <row r="9" spans="1:8" x14ac:dyDescent="0.3">
      <c r="C9" s="20" t="s">
        <v>17</v>
      </c>
      <c r="D9" s="30"/>
      <c r="E9" s="31"/>
    </row>
    <row r="11" spans="1:8" x14ac:dyDescent="0.3">
      <c r="C11" s="18" t="s">
        <v>18</v>
      </c>
      <c r="E11" s="28"/>
      <c r="F11" s="29"/>
      <c r="G11" s="29"/>
    </row>
    <row r="12" spans="1:8" x14ac:dyDescent="0.3">
      <c r="C12" s="18" t="s">
        <v>19</v>
      </c>
      <c r="E12" s="28"/>
      <c r="F12" s="29"/>
      <c r="G12" s="29"/>
    </row>
    <row r="13" spans="1:8" x14ac:dyDescent="0.3">
      <c r="C13" s="18" t="s">
        <v>20</v>
      </c>
      <c r="E13" s="28"/>
      <c r="F13" s="31"/>
      <c r="G13" s="29"/>
    </row>
    <row r="14" spans="1:8" x14ac:dyDescent="0.3">
      <c r="E14" s="28"/>
      <c r="F14" s="29"/>
      <c r="G14" s="29"/>
    </row>
    <row r="15" spans="1:8" x14ac:dyDescent="0.3">
      <c r="C15" s="18" t="s">
        <v>8</v>
      </c>
      <c r="D15" s="32"/>
      <c r="E15" s="28"/>
      <c r="F15" s="29"/>
      <c r="G15" s="29"/>
    </row>
    <row r="16" spans="1:8" x14ac:dyDescent="0.3">
      <c r="C16" s="18" t="s">
        <v>21</v>
      </c>
      <c r="D16" s="32"/>
      <c r="E16" s="28"/>
      <c r="F16" s="29"/>
      <c r="G16" s="29"/>
    </row>
    <row r="17" spans="1:12" x14ac:dyDescent="0.3">
      <c r="C17" s="18" t="s">
        <v>2</v>
      </c>
      <c r="E17" s="28"/>
      <c r="F17" s="31"/>
      <c r="G17" s="29"/>
    </row>
    <row r="18" spans="1:12" x14ac:dyDescent="0.3">
      <c r="C18" s="18" t="s">
        <v>25</v>
      </c>
      <c r="E18" s="28"/>
      <c r="F18" s="29"/>
      <c r="G18" s="31"/>
    </row>
    <row r="19" spans="1:12" x14ac:dyDescent="0.3">
      <c r="E19" s="29"/>
      <c r="F19" s="28"/>
      <c r="G19" s="33"/>
    </row>
    <row r="20" spans="1:12" x14ac:dyDescent="0.3">
      <c r="C20" s="18" t="s">
        <v>27</v>
      </c>
      <c r="D20" s="28"/>
      <c r="E20" s="28"/>
      <c r="F20" s="34"/>
    </row>
    <row r="23" spans="1:12" s="27" customFormat="1" x14ac:dyDescent="0.3">
      <c r="A23" s="19" t="s">
        <v>23</v>
      </c>
      <c r="B23" s="39" t="s">
        <v>3</v>
      </c>
      <c r="C23" s="39" t="s">
        <v>13</v>
      </c>
      <c r="D23" s="39" t="s">
        <v>7</v>
      </c>
      <c r="E23" s="45" t="s">
        <v>9</v>
      </c>
      <c r="F23" s="45"/>
      <c r="G23" s="39" t="s">
        <v>11</v>
      </c>
      <c r="H23" s="39" t="s">
        <v>4</v>
      </c>
      <c r="I23" s="39" t="s">
        <v>5</v>
      </c>
    </row>
    <row r="24" spans="1:12" s="27" customFormat="1" x14ac:dyDescent="0.3">
      <c r="B24" s="40" t="s">
        <v>6</v>
      </c>
      <c r="C24" s="40"/>
      <c r="D24" s="40"/>
      <c r="E24" s="41" t="s">
        <v>0</v>
      </c>
      <c r="F24" s="42" t="s">
        <v>10</v>
      </c>
      <c r="G24" s="40" t="s">
        <v>12</v>
      </c>
      <c r="H24" s="40"/>
      <c r="I24" s="40"/>
    </row>
    <row r="25" spans="1:12" x14ac:dyDescent="0.3">
      <c r="B25" s="43">
        <v>1070</v>
      </c>
      <c r="C25" s="44" t="s">
        <v>1</v>
      </c>
      <c r="D25" s="35"/>
      <c r="E25" s="35"/>
      <c r="F25" s="10"/>
      <c r="G25" s="35"/>
      <c r="H25" s="10"/>
      <c r="I25" s="35"/>
    </row>
    <row r="26" spans="1:12" x14ac:dyDescent="0.3">
      <c r="B26" s="43">
        <v>2120</v>
      </c>
      <c r="C26" s="44" t="s">
        <v>0</v>
      </c>
      <c r="D26" s="35"/>
      <c r="E26" s="35"/>
      <c r="F26" s="10"/>
      <c r="G26" s="35"/>
      <c r="H26" s="10"/>
      <c r="I26" s="35"/>
    </row>
    <row r="27" spans="1:12" x14ac:dyDescent="0.3">
      <c r="B27" s="43">
        <v>2500</v>
      </c>
      <c r="C27" s="44" t="s">
        <v>8</v>
      </c>
      <c r="D27" s="10"/>
      <c r="E27" s="10"/>
      <c r="F27" s="35"/>
      <c r="G27" s="35"/>
      <c r="H27" s="10"/>
      <c r="I27" s="35"/>
    </row>
    <row r="28" spans="1:12" x14ac:dyDescent="0.3">
      <c r="B28" s="43">
        <v>8610</v>
      </c>
      <c r="C28" s="44" t="s">
        <v>2</v>
      </c>
      <c r="D28" s="10"/>
      <c r="E28" s="35"/>
      <c r="F28" s="35"/>
      <c r="G28" s="35"/>
      <c r="H28" s="35"/>
      <c r="I28" s="10"/>
    </row>
    <row r="29" spans="1:12" x14ac:dyDescent="0.3">
      <c r="B29" s="36"/>
      <c r="C29" s="37"/>
      <c r="D29" s="38"/>
      <c r="E29" s="38"/>
      <c r="F29" s="38"/>
      <c r="G29" s="38"/>
      <c r="H29" s="38"/>
      <c r="I29" s="38"/>
    </row>
    <row r="30" spans="1:12" hidden="1" x14ac:dyDescent="0.3">
      <c r="B30" s="36"/>
      <c r="C30" s="37"/>
      <c r="D30" s="38"/>
      <c r="E30" s="38"/>
      <c r="F30" s="38"/>
      <c r="G30" s="38"/>
      <c r="H30" s="38"/>
      <c r="I30" s="38"/>
    </row>
    <row r="31" spans="1:12" hidden="1" x14ac:dyDescent="0.3"/>
    <row r="32" spans="1:12" hidden="1" x14ac:dyDescent="0.3">
      <c r="B32" s="5"/>
      <c r="C32" s="5"/>
      <c r="D32" s="6" t="s">
        <v>28</v>
      </c>
      <c r="E32" s="7" t="s">
        <v>17</v>
      </c>
      <c r="F32" s="46" t="s">
        <v>29</v>
      </c>
      <c r="G32" s="47"/>
      <c r="H32" s="48"/>
      <c r="I32" s="49" t="s">
        <v>30</v>
      </c>
      <c r="J32" s="50"/>
      <c r="K32" s="51"/>
      <c r="L32" s="8" t="s">
        <v>31</v>
      </c>
    </row>
    <row r="33" spans="2:12" hidden="1" x14ac:dyDescent="0.3">
      <c r="B33" s="1">
        <v>1070</v>
      </c>
      <c r="C33" s="2" t="s">
        <v>1</v>
      </c>
      <c r="D33" s="9">
        <f>+D25</f>
        <v>0</v>
      </c>
      <c r="E33" s="9"/>
      <c r="F33" s="10"/>
      <c r="G33" s="10">
        <f>IF(G41=0,0,IF(G41=1,-D33,0))</f>
        <v>0</v>
      </c>
      <c r="H33" s="10">
        <f>-H35</f>
        <v>0</v>
      </c>
      <c r="I33" s="10">
        <f>-I35</f>
        <v>0</v>
      </c>
      <c r="J33" s="10">
        <f>IF(J41=1,-J35-J34,0)</f>
        <v>0</v>
      </c>
      <c r="K33" s="11"/>
      <c r="L33" s="12">
        <f t="shared" ref="L33:L35" si="0">SUM(F33:K33)</f>
        <v>0</v>
      </c>
    </row>
    <row r="34" spans="2:12" hidden="1" x14ac:dyDescent="0.3">
      <c r="B34" s="3">
        <v>2120</v>
      </c>
      <c r="C34" s="3" t="s">
        <v>0</v>
      </c>
      <c r="D34" s="13">
        <f>+D26</f>
        <v>0</v>
      </c>
      <c r="E34" s="9"/>
      <c r="F34" s="10">
        <f>IF(F41=1,-F35,0)</f>
        <v>0</v>
      </c>
      <c r="G34" s="10">
        <f>-G35-G33</f>
        <v>0</v>
      </c>
      <c r="H34" s="10">
        <v>0</v>
      </c>
      <c r="I34" s="10"/>
      <c r="J34" s="10">
        <f>IF(J41=1,-D34,0)</f>
        <v>0</v>
      </c>
      <c r="K34" s="11">
        <f>-K35</f>
        <v>0</v>
      </c>
      <c r="L34" s="12">
        <f t="shared" si="0"/>
        <v>0</v>
      </c>
    </row>
    <row r="35" spans="2:12" ht="15.75" hidden="1" thickBot="1" x14ac:dyDescent="0.35">
      <c r="B35" s="3">
        <v>8620</v>
      </c>
      <c r="C35" s="3" t="s">
        <v>32</v>
      </c>
      <c r="D35" s="9"/>
      <c r="E35" s="13">
        <f>+F16</f>
        <v>0</v>
      </c>
      <c r="F35" s="10">
        <f t="shared" ref="F35:K35" si="1">IF(F41=1,$E35,0)</f>
        <v>0</v>
      </c>
      <c r="G35" s="10">
        <f t="shared" si="1"/>
        <v>0</v>
      </c>
      <c r="H35" s="10">
        <f t="shared" si="1"/>
        <v>0</v>
      </c>
      <c r="I35" s="10">
        <f t="shared" si="1"/>
        <v>0</v>
      </c>
      <c r="J35" s="10">
        <f t="shared" si="1"/>
        <v>0</v>
      </c>
      <c r="K35" s="11">
        <f t="shared" si="1"/>
        <v>0</v>
      </c>
      <c r="L35" s="14">
        <f t="shared" si="0"/>
        <v>0</v>
      </c>
    </row>
    <row r="36" spans="2:12" hidden="1" x14ac:dyDescent="0.3">
      <c r="B36" s="4"/>
      <c r="C36" s="4" t="s">
        <v>33</v>
      </c>
      <c r="D36" s="15"/>
      <c r="E36" s="16"/>
      <c r="F36" s="17">
        <f>IF($E35&gt;0,1,0)</f>
        <v>0</v>
      </c>
      <c r="G36" s="17">
        <f>IF($E35&gt;0,1,0)</f>
        <v>0</v>
      </c>
      <c r="H36" s="17">
        <f>IF($E35&gt;0,1,0)</f>
        <v>0</v>
      </c>
      <c r="I36" s="17">
        <f>IF($E35&lt;0,1,0)</f>
        <v>0</v>
      </c>
      <c r="J36" s="17">
        <f>IF($E35&lt;0,1,0)</f>
        <v>0</v>
      </c>
      <c r="K36" s="17">
        <f>IF($E35&lt;0,1,0)</f>
        <v>0</v>
      </c>
    </row>
    <row r="37" spans="2:12" hidden="1" x14ac:dyDescent="0.3">
      <c r="F37" s="19" t="s">
        <v>34</v>
      </c>
      <c r="G37" s="19" t="s">
        <v>35</v>
      </c>
      <c r="H37" s="19" t="s">
        <v>36</v>
      </c>
      <c r="I37" s="19" t="s">
        <v>37</v>
      </c>
      <c r="J37" s="19" t="s">
        <v>35</v>
      </c>
      <c r="K37" s="19" t="s">
        <v>36</v>
      </c>
    </row>
    <row r="38" spans="2:12" hidden="1" x14ac:dyDescent="0.3">
      <c r="F38" s="19" t="s">
        <v>38</v>
      </c>
      <c r="G38" s="19" t="s">
        <v>39</v>
      </c>
      <c r="H38" s="19" t="s">
        <v>39</v>
      </c>
      <c r="I38" s="19" t="s">
        <v>40</v>
      </c>
      <c r="J38" s="19" t="s">
        <v>41</v>
      </c>
      <c r="K38" s="19" t="s">
        <v>41</v>
      </c>
    </row>
    <row r="39" spans="2:12" hidden="1" x14ac:dyDescent="0.3">
      <c r="F39" s="19" t="s">
        <v>42</v>
      </c>
      <c r="G39" s="19" t="s">
        <v>42</v>
      </c>
      <c r="H39" s="19" t="s">
        <v>42</v>
      </c>
      <c r="I39" s="19" t="s">
        <v>42</v>
      </c>
      <c r="J39" s="19" t="s">
        <v>42</v>
      </c>
      <c r="K39" s="19" t="s">
        <v>42</v>
      </c>
    </row>
    <row r="40" spans="2:12" hidden="1" x14ac:dyDescent="0.3">
      <c r="C40" s="18" t="s">
        <v>43</v>
      </c>
      <c r="F40" s="19">
        <f>IF($D34&lt;0,1,0)</f>
        <v>0</v>
      </c>
      <c r="G40" s="19">
        <f>IF($D33=0,0,IF(D33-E35&lt;0,1,0))</f>
        <v>0</v>
      </c>
      <c r="H40" s="19">
        <f>IF(($D33-E35)&gt;0,1,0)</f>
        <v>0</v>
      </c>
      <c r="I40" s="19">
        <f>IF($D33&gt;0,1,0)</f>
        <v>0</v>
      </c>
      <c r="J40" s="19">
        <f>IF(D34=0,0,IF(D34-E35&gt;0,1,0))</f>
        <v>0</v>
      </c>
      <c r="K40" s="19">
        <f>IF(D34=0,0,IF(D34-E35&lt;0,1,0))</f>
        <v>0</v>
      </c>
    </row>
    <row r="41" spans="2:12" hidden="1" x14ac:dyDescent="0.3">
      <c r="C41" s="20" t="s">
        <v>4</v>
      </c>
      <c r="D41" s="20"/>
      <c r="E41" s="20"/>
      <c r="F41" s="21">
        <f>IF(F36+F40=2,1,0)</f>
        <v>0</v>
      </c>
      <c r="G41" s="21">
        <f t="shared" ref="G41:I41" si="2">IF(G36+G40=2,1,0)</f>
        <v>0</v>
      </c>
      <c r="H41" s="21">
        <f t="shared" si="2"/>
        <v>0</v>
      </c>
      <c r="I41" s="21">
        <f t="shared" si="2"/>
        <v>0</v>
      </c>
      <c r="J41" s="21">
        <f>IF(J36+J40=2,1,0)</f>
        <v>0</v>
      </c>
      <c r="K41" s="21">
        <f>IF(K36+K40=2,1,0)</f>
        <v>0</v>
      </c>
    </row>
    <row r="42" spans="2:12" hidden="1" x14ac:dyDescent="0.3"/>
    <row r="43" spans="2:12" hidden="1" x14ac:dyDescent="0.3"/>
    <row r="44" spans="2:12" hidden="1" x14ac:dyDescent="0.3"/>
  </sheetData>
  <mergeCells count="3">
    <mergeCell ref="E23:F23"/>
    <mergeCell ref="F32:H32"/>
    <mergeCell ref="I32:K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workbookViewId="0">
      <selection activeCell="C18" sqref="C18"/>
    </sheetView>
  </sheetViews>
  <sheetFormatPr defaultRowHeight="15" x14ac:dyDescent="0.3"/>
  <cols>
    <col min="1" max="1" width="5.7109375" style="18" customWidth="1"/>
    <col min="2" max="2" width="6.28515625" style="18" customWidth="1"/>
    <col min="3" max="3" width="24.28515625" style="18" customWidth="1"/>
    <col min="4" max="4" width="9.140625" style="18" customWidth="1"/>
    <col min="5" max="5" width="13.5703125" style="18" customWidth="1"/>
    <col min="6" max="6" width="12.5703125" style="18" customWidth="1"/>
    <col min="7" max="7" width="13.28515625" style="18" customWidth="1"/>
    <col min="8" max="9" width="10.42578125" style="18" customWidth="1"/>
    <col min="10" max="10" width="12.42578125" style="18" customWidth="1"/>
    <col min="11" max="257" width="11.42578125" style="18" customWidth="1"/>
    <col min="258" max="16384" width="9.140625" style="18"/>
  </cols>
  <sheetData>
    <row r="1" spans="1:8" ht="15.75" customHeight="1" x14ac:dyDescent="0.3"/>
    <row r="2" spans="1:8" s="22" customFormat="1" ht="15.75" customHeight="1" x14ac:dyDescent="0.3">
      <c r="C2" s="23" t="s">
        <v>44</v>
      </c>
      <c r="E2" s="24"/>
    </row>
    <row r="3" spans="1:8" s="22" customFormat="1" ht="15.75" customHeight="1" x14ac:dyDescent="0.3">
      <c r="C3" s="23"/>
      <c r="E3" s="24"/>
      <c r="H3" s="25"/>
    </row>
    <row r="4" spans="1:8" s="22" customFormat="1" ht="15.75" hidden="1" customHeight="1" x14ac:dyDescent="0.3">
      <c r="C4" s="22" t="s">
        <v>26</v>
      </c>
      <c r="E4" s="25">
        <v>0.25</v>
      </c>
      <c r="H4" s="25"/>
    </row>
    <row r="5" spans="1:8" ht="15.75" customHeight="1" x14ac:dyDescent="0.3"/>
    <row r="6" spans="1:8" s="27" customFormat="1" ht="15.75" customHeight="1" x14ac:dyDescent="0.3">
      <c r="A6" s="19" t="s">
        <v>24</v>
      </c>
      <c r="C6" s="20"/>
      <c r="D6" s="26" t="s">
        <v>14</v>
      </c>
      <c r="E6" s="26" t="s">
        <v>0</v>
      </c>
    </row>
    <row r="7" spans="1:8" ht="15.75" customHeight="1" x14ac:dyDescent="0.3">
      <c r="C7" s="18" t="s">
        <v>15</v>
      </c>
      <c r="D7" s="28">
        <v>-650</v>
      </c>
      <c r="E7" s="29">
        <f>+D7*E4</f>
        <v>-162.5</v>
      </c>
    </row>
    <row r="8" spans="1:8" ht="15.75" customHeight="1" x14ac:dyDescent="0.3">
      <c r="C8" s="18" t="s">
        <v>16</v>
      </c>
      <c r="D8" s="28">
        <v>300</v>
      </c>
      <c r="E8" s="29">
        <f>+D8*E4</f>
        <v>75</v>
      </c>
    </row>
    <row r="9" spans="1:8" x14ac:dyDescent="0.3">
      <c r="C9" s="20" t="s">
        <v>17</v>
      </c>
      <c r="D9" s="30">
        <f>+D7-D8</f>
        <v>-950</v>
      </c>
      <c r="E9" s="31">
        <f>+E8-E7</f>
        <v>237.5</v>
      </c>
    </row>
    <row r="11" spans="1:8" x14ac:dyDescent="0.3">
      <c r="C11" s="18" t="s">
        <v>18</v>
      </c>
      <c r="E11" s="28"/>
      <c r="F11" s="29">
        <v>2500</v>
      </c>
      <c r="G11" s="29">
        <f>F11</f>
        <v>2500</v>
      </c>
    </row>
    <row r="12" spans="1:8" x14ac:dyDescent="0.3">
      <c r="C12" s="18" t="s">
        <v>19</v>
      </c>
      <c r="E12" s="28"/>
      <c r="F12" s="29">
        <f>D9</f>
        <v>-950</v>
      </c>
      <c r="G12" s="29"/>
    </row>
    <row r="13" spans="1:8" x14ac:dyDescent="0.3">
      <c r="C13" s="18" t="s">
        <v>20</v>
      </c>
      <c r="E13" s="28"/>
      <c r="F13" s="31">
        <f>SUM(F11:F12)</f>
        <v>1550</v>
      </c>
      <c r="G13" s="29"/>
    </row>
    <row r="14" spans="1:8" x14ac:dyDescent="0.3">
      <c r="E14" s="28"/>
      <c r="F14" s="29"/>
      <c r="G14" s="29"/>
    </row>
    <row r="15" spans="1:8" x14ac:dyDescent="0.3">
      <c r="C15" s="18" t="s">
        <v>8</v>
      </c>
      <c r="D15" s="32">
        <f>+E4</f>
        <v>0.25</v>
      </c>
      <c r="E15" s="28">
        <f>F13</f>
        <v>1550</v>
      </c>
      <c r="F15" s="29">
        <f>D15*E15</f>
        <v>387.5</v>
      </c>
      <c r="G15" s="29"/>
    </row>
    <row r="16" spans="1:8" x14ac:dyDescent="0.3">
      <c r="C16" s="18" t="s">
        <v>21</v>
      </c>
      <c r="D16" s="32">
        <f>+E4</f>
        <v>0.25</v>
      </c>
      <c r="E16" s="28">
        <f>-D9</f>
        <v>950</v>
      </c>
      <c r="F16" s="29">
        <f>+D16*E16</f>
        <v>237.5</v>
      </c>
      <c r="G16" s="29"/>
    </row>
    <row r="17" spans="1:12" x14ac:dyDescent="0.3">
      <c r="C17" s="18" t="s">
        <v>2</v>
      </c>
      <c r="E17" s="28"/>
      <c r="F17" s="31">
        <f>SUM(F15:F16)</f>
        <v>625</v>
      </c>
      <c r="G17" s="29">
        <f>-F17</f>
        <v>-625</v>
      </c>
    </row>
    <row r="18" spans="1:12" x14ac:dyDescent="0.3">
      <c r="C18" s="18" t="s">
        <v>25</v>
      </c>
      <c r="E18" s="28" t="s">
        <v>22</v>
      </c>
      <c r="F18" s="29"/>
      <c r="G18" s="31">
        <f>SUM(G11:G17)</f>
        <v>1875</v>
      </c>
    </row>
    <row r="19" spans="1:12" x14ac:dyDescent="0.3">
      <c r="E19" s="29"/>
      <c r="F19" s="28"/>
      <c r="G19" s="33"/>
    </row>
    <row r="20" spans="1:12" x14ac:dyDescent="0.3">
      <c r="C20" s="18" t="s">
        <v>27</v>
      </c>
      <c r="D20" s="28">
        <f>-G17</f>
        <v>625</v>
      </c>
      <c r="E20" s="28">
        <f>+G11</f>
        <v>2500</v>
      </c>
      <c r="F20" s="34">
        <f>+D20/E20</f>
        <v>0.25</v>
      </c>
    </row>
    <row r="23" spans="1:12" s="27" customFormat="1" x14ac:dyDescent="0.3">
      <c r="A23" s="19" t="s">
        <v>23</v>
      </c>
      <c r="B23" s="39" t="s">
        <v>3</v>
      </c>
      <c r="C23" s="39" t="s">
        <v>13</v>
      </c>
      <c r="D23" s="39" t="s">
        <v>7</v>
      </c>
      <c r="E23" s="45" t="s">
        <v>9</v>
      </c>
      <c r="F23" s="45"/>
      <c r="G23" s="39" t="s">
        <v>11</v>
      </c>
      <c r="H23" s="39" t="s">
        <v>4</v>
      </c>
      <c r="I23" s="39" t="s">
        <v>5</v>
      </c>
    </row>
    <row r="24" spans="1:12" s="27" customFormat="1" x14ac:dyDescent="0.3">
      <c r="B24" s="40" t="s">
        <v>6</v>
      </c>
      <c r="C24" s="40"/>
      <c r="D24" s="40"/>
      <c r="E24" s="41" t="s">
        <v>0</v>
      </c>
      <c r="F24" s="42" t="s">
        <v>10</v>
      </c>
      <c r="G24" s="40" t="s">
        <v>12</v>
      </c>
      <c r="H24" s="40"/>
      <c r="I24" s="40"/>
    </row>
    <row r="25" spans="1:12" x14ac:dyDescent="0.3">
      <c r="B25" s="43">
        <v>1070</v>
      </c>
      <c r="C25" s="44" t="s">
        <v>1</v>
      </c>
      <c r="D25" s="35">
        <f>IF(E7&lt;0,-E7,0)</f>
        <v>162.5</v>
      </c>
      <c r="E25" s="35">
        <f>+L33</f>
        <v>-162.5</v>
      </c>
      <c r="F25" s="10"/>
      <c r="G25" s="35">
        <f>SUM(D25:F25)</f>
        <v>0</v>
      </c>
      <c r="H25" s="10"/>
      <c r="I25" s="35">
        <f>G25</f>
        <v>0</v>
      </c>
    </row>
    <row r="26" spans="1:12" x14ac:dyDescent="0.3">
      <c r="B26" s="43">
        <v>2120</v>
      </c>
      <c r="C26" s="44" t="s">
        <v>0</v>
      </c>
      <c r="D26" s="35">
        <f>IF(E7&gt;0,-E7,0)</f>
        <v>0</v>
      </c>
      <c r="E26" s="35">
        <f>+L34</f>
        <v>-75</v>
      </c>
      <c r="F26" s="10"/>
      <c r="G26" s="35">
        <f>SUM(D26:F26)</f>
        <v>-75</v>
      </c>
      <c r="H26" s="10"/>
      <c r="I26" s="35">
        <f>G26</f>
        <v>-75</v>
      </c>
    </row>
    <row r="27" spans="1:12" x14ac:dyDescent="0.3">
      <c r="B27" s="43">
        <v>2500</v>
      </c>
      <c r="C27" s="44" t="s">
        <v>8</v>
      </c>
      <c r="D27" s="10"/>
      <c r="E27" s="10"/>
      <c r="F27" s="35">
        <f>-F15</f>
        <v>-387.5</v>
      </c>
      <c r="G27" s="35">
        <f>SUM(D27:F27)</f>
        <v>-387.5</v>
      </c>
      <c r="H27" s="10"/>
      <c r="I27" s="35">
        <f>G27</f>
        <v>-387.5</v>
      </c>
    </row>
    <row r="28" spans="1:12" x14ac:dyDescent="0.3">
      <c r="B28" s="43">
        <v>8610</v>
      </c>
      <c r="C28" s="44" t="s">
        <v>2</v>
      </c>
      <c r="D28" s="10"/>
      <c r="E28" s="35">
        <f>-SUM(E25:E27)</f>
        <v>237.5</v>
      </c>
      <c r="F28" s="35">
        <f>+F15</f>
        <v>387.5</v>
      </c>
      <c r="G28" s="35">
        <f>SUM(D28:F28)</f>
        <v>625</v>
      </c>
      <c r="H28" s="35">
        <f>G28</f>
        <v>625</v>
      </c>
      <c r="I28" s="10"/>
    </row>
    <row r="29" spans="1:12" x14ac:dyDescent="0.3">
      <c r="B29" s="36"/>
      <c r="C29" s="37"/>
      <c r="D29" s="38"/>
      <c r="E29" s="38"/>
      <c r="F29" s="38"/>
      <c r="G29" s="38"/>
      <c r="H29" s="38"/>
      <c r="I29" s="38"/>
    </row>
    <row r="30" spans="1:12" hidden="1" x14ac:dyDescent="0.3">
      <c r="B30" s="36"/>
      <c r="C30" s="37"/>
      <c r="D30" s="38"/>
      <c r="E30" s="38"/>
      <c r="F30" s="38"/>
      <c r="G30" s="38"/>
      <c r="H30" s="38"/>
      <c r="I30" s="38"/>
    </row>
    <row r="31" spans="1:12" ht="15.75" hidden="1" thickBot="1" x14ac:dyDescent="0.35"/>
    <row r="32" spans="1:12" hidden="1" x14ac:dyDescent="0.3">
      <c r="B32" s="5"/>
      <c r="C32" s="5"/>
      <c r="D32" s="6" t="s">
        <v>28</v>
      </c>
      <c r="E32" s="7" t="s">
        <v>17</v>
      </c>
      <c r="F32" s="46" t="s">
        <v>29</v>
      </c>
      <c r="G32" s="47"/>
      <c r="H32" s="48"/>
      <c r="I32" s="49" t="s">
        <v>30</v>
      </c>
      <c r="J32" s="50"/>
      <c r="K32" s="51"/>
      <c r="L32" s="8" t="s">
        <v>31</v>
      </c>
    </row>
    <row r="33" spans="2:12" hidden="1" x14ac:dyDescent="0.3">
      <c r="B33" s="1">
        <v>1070</v>
      </c>
      <c r="C33" s="2" t="s">
        <v>1</v>
      </c>
      <c r="D33" s="9">
        <f>+D25</f>
        <v>162.5</v>
      </c>
      <c r="E33" s="9"/>
      <c r="F33" s="10"/>
      <c r="G33" s="10">
        <f>IF(G41=0,0,IF(G41=1,-D33,0))</f>
        <v>-162.5</v>
      </c>
      <c r="H33" s="10">
        <f>-H35</f>
        <v>0</v>
      </c>
      <c r="I33" s="10">
        <f>-I35</f>
        <v>0</v>
      </c>
      <c r="J33" s="10">
        <f>IF(J41=1,-J35-J34,0)</f>
        <v>0</v>
      </c>
      <c r="K33" s="11"/>
      <c r="L33" s="12">
        <f t="shared" ref="L33:L35" si="0">SUM(F33:K33)</f>
        <v>-162.5</v>
      </c>
    </row>
    <row r="34" spans="2:12" hidden="1" x14ac:dyDescent="0.3">
      <c r="B34" s="3">
        <v>2120</v>
      </c>
      <c r="C34" s="3" t="s">
        <v>0</v>
      </c>
      <c r="D34" s="13">
        <f>+D26</f>
        <v>0</v>
      </c>
      <c r="E34" s="9"/>
      <c r="F34" s="10">
        <f>IF(F41=1,-F35,0)</f>
        <v>0</v>
      </c>
      <c r="G34" s="10">
        <f>-G35-G33</f>
        <v>-75</v>
      </c>
      <c r="H34" s="10">
        <v>0</v>
      </c>
      <c r="I34" s="10"/>
      <c r="J34" s="10">
        <f>IF(J41=1,-D34,0)</f>
        <v>0</v>
      </c>
      <c r="K34" s="11">
        <f>-K35</f>
        <v>0</v>
      </c>
      <c r="L34" s="12">
        <f t="shared" si="0"/>
        <v>-75</v>
      </c>
    </row>
    <row r="35" spans="2:12" ht="15.75" hidden="1" thickBot="1" x14ac:dyDescent="0.35">
      <c r="B35" s="3">
        <v>8620</v>
      </c>
      <c r="C35" s="3" t="s">
        <v>32</v>
      </c>
      <c r="D35" s="9"/>
      <c r="E35" s="13">
        <f>+F16</f>
        <v>237.5</v>
      </c>
      <c r="F35" s="10">
        <f t="shared" ref="F35:K35" si="1">IF(F41=1,$E35,0)</f>
        <v>0</v>
      </c>
      <c r="G35" s="10">
        <f t="shared" si="1"/>
        <v>237.5</v>
      </c>
      <c r="H35" s="10">
        <f t="shared" si="1"/>
        <v>0</v>
      </c>
      <c r="I35" s="10">
        <f t="shared" si="1"/>
        <v>0</v>
      </c>
      <c r="J35" s="10">
        <f t="shared" si="1"/>
        <v>0</v>
      </c>
      <c r="K35" s="11">
        <f t="shared" si="1"/>
        <v>0</v>
      </c>
      <c r="L35" s="14">
        <f t="shared" si="0"/>
        <v>237.5</v>
      </c>
    </row>
    <row r="36" spans="2:12" hidden="1" x14ac:dyDescent="0.3">
      <c r="B36" s="4"/>
      <c r="C36" s="4" t="s">
        <v>33</v>
      </c>
      <c r="D36" s="15"/>
      <c r="E36" s="16"/>
      <c r="F36" s="17">
        <f>IF($E35&gt;0,1,0)</f>
        <v>1</v>
      </c>
      <c r="G36" s="17">
        <f>IF($E35&gt;0,1,0)</f>
        <v>1</v>
      </c>
      <c r="H36" s="17">
        <f>IF($E35&gt;0,1,0)</f>
        <v>1</v>
      </c>
      <c r="I36" s="17">
        <f>IF($E35&lt;0,1,0)</f>
        <v>0</v>
      </c>
      <c r="J36" s="17">
        <f>IF($E35&lt;0,1,0)</f>
        <v>0</v>
      </c>
      <c r="K36" s="17">
        <f>IF($E35&lt;0,1,0)</f>
        <v>0</v>
      </c>
    </row>
    <row r="37" spans="2:12" hidden="1" x14ac:dyDescent="0.3">
      <c r="F37" s="19" t="s">
        <v>34</v>
      </c>
      <c r="G37" s="19" t="s">
        <v>35</v>
      </c>
      <c r="H37" s="19" t="s">
        <v>36</v>
      </c>
      <c r="I37" s="19" t="s">
        <v>37</v>
      </c>
      <c r="J37" s="19" t="s">
        <v>35</v>
      </c>
      <c r="K37" s="19" t="s">
        <v>36</v>
      </c>
    </row>
    <row r="38" spans="2:12" hidden="1" x14ac:dyDescent="0.3">
      <c r="F38" s="19" t="s">
        <v>38</v>
      </c>
      <c r="G38" s="19" t="s">
        <v>39</v>
      </c>
      <c r="H38" s="19" t="s">
        <v>39</v>
      </c>
      <c r="I38" s="19" t="s">
        <v>40</v>
      </c>
      <c r="J38" s="19" t="s">
        <v>41</v>
      </c>
      <c r="K38" s="19" t="s">
        <v>41</v>
      </c>
    </row>
    <row r="39" spans="2:12" hidden="1" x14ac:dyDescent="0.3">
      <c r="F39" s="19" t="s">
        <v>42</v>
      </c>
      <c r="G39" s="19" t="s">
        <v>42</v>
      </c>
      <c r="H39" s="19" t="s">
        <v>42</v>
      </c>
      <c r="I39" s="19" t="s">
        <v>42</v>
      </c>
      <c r="J39" s="19" t="s">
        <v>42</v>
      </c>
      <c r="K39" s="19" t="s">
        <v>42</v>
      </c>
    </row>
    <row r="40" spans="2:12" hidden="1" x14ac:dyDescent="0.3">
      <c r="C40" s="18" t="s">
        <v>43</v>
      </c>
      <c r="F40" s="19">
        <f>IF($D34&lt;0,1,0)</f>
        <v>0</v>
      </c>
      <c r="G40" s="19">
        <f>IF($D33=0,0,IF(D33-E35&lt;0,1,0))</f>
        <v>1</v>
      </c>
      <c r="H40" s="19">
        <f>IF(($D33-E35)&gt;0,1,0)</f>
        <v>0</v>
      </c>
      <c r="I40" s="19">
        <f>IF($D33&gt;0,1,0)</f>
        <v>1</v>
      </c>
      <c r="J40" s="19">
        <f>IF(D34=0,0,IF(D34-E35&gt;0,1,0))</f>
        <v>0</v>
      </c>
      <c r="K40" s="19">
        <f>IF(D34=0,0,IF(D34-E35&lt;0,1,0))</f>
        <v>0</v>
      </c>
    </row>
    <row r="41" spans="2:12" hidden="1" x14ac:dyDescent="0.3">
      <c r="C41" s="20" t="s">
        <v>4</v>
      </c>
      <c r="D41" s="20"/>
      <c r="E41" s="20"/>
      <c r="F41" s="21">
        <f>IF(F36+F40=2,1,0)</f>
        <v>0</v>
      </c>
      <c r="G41" s="21">
        <f t="shared" ref="G41:I41" si="2">IF(G36+G40=2,1,0)</f>
        <v>1</v>
      </c>
      <c r="H41" s="21">
        <f t="shared" si="2"/>
        <v>0</v>
      </c>
      <c r="I41" s="21">
        <f t="shared" si="2"/>
        <v>0</v>
      </c>
      <c r="J41" s="21">
        <f>IF(J36+J40=2,1,0)</f>
        <v>0</v>
      </c>
      <c r="K41" s="21">
        <f>IF(K36+K40=2,1,0)</f>
        <v>0</v>
      </c>
    </row>
    <row r="42" spans="2:12" hidden="1" x14ac:dyDescent="0.3"/>
    <row r="43" spans="2:12" hidden="1" x14ac:dyDescent="0.3"/>
    <row r="44" spans="2:12" hidden="1" x14ac:dyDescent="0.3"/>
  </sheetData>
  <mergeCells count="3">
    <mergeCell ref="F32:H32"/>
    <mergeCell ref="I32:K32"/>
    <mergeCell ref="E23:F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16-8 Skjema</vt:lpstr>
      <vt:lpstr>16-8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2013-02-16T09:36:46Z</dcterms:created>
  <dcterms:modified xsi:type="dcterms:W3CDTF">2016-03-04T15:00:11Z</dcterms:modified>
</cp:coreProperties>
</file>